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IAGO\Downloads\"/>
    </mc:Choice>
  </mc:AlternateContent>
  <xr:revisionPtr revIDLastSave="0" documentId="13_ncr:1_{5E270AD4-EDBD-4124-B830-3D9A97D8C978}" xr6:coauthVersionLast="47" xr6:coauthVersionMax="47" xr10:uidLastSave="{00000000-0000-0000-0000-000000000000}"/>
  <bookViews>
    <workbookView xWindow="5115" yWindow="645" windowWidth="15375" windowHeight="5130" tabRatio="500" xr2:uid="{00000000-000D-0000-FFFF-FFFF00000000}"/>
  </bookViews>
  <sheets>
    <sheet name="Barema_Doutorado_Edital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8" l="1"/>
  <c r="D5" i="8"/>
  <c r="D6" i="8" s="1"/>
  <c r="D8" i="8"/>
  <c r="D10" i="8"/>
  <c r="D15" i="8"/>
  <c r="D13" i="8"/>
  <c r="D17" i="8"/>
  <c r="D20" i="8"/>
  <c r="D21" i="8"/>
  <c r="D22" i="8"/>
  <c r="D24" i="8"/>
  <c r="D25" i="8"/>
  <c r="D26" i="8"/>
  <c r="D29" i="8"/>
  <c r="D30" i="8"/>
  <c r="D31" i="8"/>
  <c r="D33" i="8"/>
  <c r="D34" i="8"/>
  <c r="D40" i="8"/>
  <c r="D39" i="8" s="1"/>
  <c r="D42" i="8" s="1"/>
  <c r="D41" i="8"/>
  <c r="D7" i="8" l="1"/>
  <c r="D11" i="8" s="1"/>
  <c r="D36" i="8"/>
  <c r="D37" i="8" s="1"/>
  <c r="D43" i="8" l="1"/>
</calcChain>
</file>

<file path=xl/sharedStrings.xml><?xml version="1.0" encoding="utf-8"?>
<sst xmlns="http://schemas.openxmlformats.org/spreadsheetml/2006/main" count="44" uniqueCount="37">
  <si>
    <t>Pontuação MÁXIMA</t>
  </si>
  <si>
    <t>QTDE</t>
  </si>
  <si>
    <t>PONT</t>
  </si>
  <si>
    <t>Pontuação máxima</t>
  </si>
  <si>
    <t>Nacional (3 pts/ano)</t>
  </si>
  <si>
    <t>Internacional (5 pts/ano)</t>
  </si>
  <si>
    <t>Participação em projetos de pesquisa/extensão (1 pt/projeto)</t>
  </si>
  <si>
    <t>Pontuação máxima (a+b+c)</t>
  </si>
  <si>
    <t>a) Resumos estendido e poster</t>
  </si>
  <si>
    <t>1 (2,5 pts)</t>
  </si>
  <si>
    <t>2 (5 pts)</t>
  </si>
  <si>
    <t>b) Participacão em eventos/congressos</t>
  </si>
  <si>
    <t>Sub-total (a + b)</t>
  </si>
  <si>
    <t>Pontuação  máxima (a + b)</t>
  </si>
  <si>
    <t>Co-autor: 10 pts</t>
  </si>
  <si>
    <t>1º autor: 15 pts</t>
  </si>
  <si>
    <t>Pontuação máxima (c)</t>
  </si>
  <si>
    <t>TOTAL</t>
  </si>
  <si>
    <t>Igual a um/uma (3 pts)</t>
  </si>
  <si>
    <t>IV . Prêmios e Apresentação oral em congressos</t>
  </si>
  <si>
    <t>V. Apresentação de pôster em congressos nacionais e internacionais, participação em eventos científicos nacionais e internacionais e organização de eventos científicos</t>
  </si>
  <si>
    <t>VI. Publicação de capítulos, artigos científicos e patentes</t>
  </si>
  <si>
    <t xml:space="preserve">I . TÍTULO DE MESTRE </t>
  </si>
  <si>
    <t>II . Cursos extracurriculares e consultorias em áreas afins (1 ponto por curso)</t>
  </si>
  <si>
    <t>1 (0,75 pts)</t>
  </si>
  <si>
    <t>2 (1,5 pts)</t>
  </si>
  <si>
    <r>
      <t xml:space="preserve">Indicar o </t>
    </r>
    <r>
      <rPr>
        <b/>
        <u/>
        <sz val="11"/>
        <color theme="1"/>
        <rFont val="Arial"/>
        <family val="2"/>
      </rPr>
      <t>número do comprovante</t>
    </r>
    <r>
      <rPr>
        <b/>
        <sz val="11"/>
        <color theme="1"/>
        <rFont val="Arial"/>
        <family val="2"/>
      </rPr>
      <t xml:space="preserve"> e a </t>
    </r>
    <r>
      <rPr>
        <b/>
        <u/>
        <sz val="11"/>
        <color theme="1"/>
        <rFont val="Arial"/>
        <family val="2"/>
      </rPr>
      <t>página</t>
    </r>
    <r>
      <rPr>
        <b/>
        <sz val="11"/>
        <color theme="1"/>
        <rFont val="Arial"/>
        <family val="2"/>
      </rPr>
      <t xml:space="preserve"> em que se encontra no CV comprovado</t>
    </r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</si>
  <si>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3 (10 pts)</t>
    </r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</si>
  <si>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2 (10 pts)</t>
    </r>
  </si>
  <si>
    <r>
      <t>(</t>
    </r>
    <r>
      <rPr>
        <b/>
        <sz val="12"/>
        <color theme="1"/>
        <rFont val="Arial"/>
        <family val="2"/>
      </rPr>
      <t>OBS</t>
    </r>
    <r>
      <rPr>
        <sz val="12"/>
        <color theme="1"/>
        <rFont val="Arial"/>
        <family val="2"/>
      </rPr>
      <t>: APENAS AS CÉLULAS EM AMARELO DEVEM SER PREENCHIDAS)</t>
    </r>
  </si>
  <si>
    <r>
      <t xml:space="preserve">III . ESTÁGIOS E EXPERIÊNCIA PROFISSIONAL:
</t>
    </r>
    <r>
      <rPr>
        <sz val="12"/>
        <color theme="1"/>
        <rFont val="Arial"/>
        <family val="2"/>
      </rPr>
      <t>IC, monitoria, docência, estágios em laboratórios e outros, emprego com relevância na área.</t>
    </r>
  </si>
  <si>
    <t>Co-autor: (máximo de 2,5 pontos)</t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</si>
  <si>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3 (2,5 pts)</t>
    </r>
  </si>
  <si>
    <t>1º autor: (máximo de 10 pontos)</t>
  </si>
  <si>
    <t>Nacional (máximo de 2,5 pontos)</t>
  </si>
  <si>
    <t>Internacional (mesma pontuação para organização de enventos científicos) (máximo de 5 pontos)</t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</si>
  <si>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2 (5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</si>
</sst>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Menlo Italic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4" xfId="0" applyFont="1" applyBorder="1"/>
    <xf numFmtId="2" fontId="7" fillId="0" borderId="9" xfId="0" applyNumberFormat="1" applyFont="1" applyBorder="1"/>
    <xf numFmtId="0" fontId="3" fillId="5" borderId="0" xfId="0" applyFont="1" applyFill="1"/>
    <xf numFmtId="2" fontId="5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2" xfId="0" applyFont="1" applyBorder="1"/>
    <xf numFmtId="2" fontId="9" fillId="0" borderId="9" xfId="0" applyNumberFormat="1" applyFont="1" applyBorder="1" applyAlignment="1">
      <alignment vertical="center"/>
    </xf>
    <xf numFmtId="1" fontId="8" fillId="2" borderId="5" xfId="0" applyNumberFormat="1" applyFont="1" applyFill="1" applyBorder="1" applyAlignment="1">
      <alignment horizontal="center"/>
    </xf>
    <xf numFmtId="2" fontId="8" fillId="3" borderId="9" xfId="0" applyNumberFormat="1" applyFont="1" applyFill="1" applyBorder="1" applyAlignment="1">
      <alignment horizontal="right"/>
    </xf>
    <xf numFmtId="0" fontId="6" fillId="2" borderId="12" xfId="0" applyFont="1" applyFill="1" applyBorder="1"/>
    <xf numFmtId="2" fontId="9" fillId="4" borderId="3" xfId="0" applyNumberFormat="1" applyFont="1" applyFill="1" applyBorder="1" applyAlignment="1">
      <alignment horizontal="right" wrapText="1"/>
    </xf>
    <xf numFmtId="2" fontId="9" fillId="4" borderId="8" xfId="0" applyNumberFormat="1" applyFont="1" applyFill="1" applyBorder="1" applyAlignment="1">
      <alignment vertical="center"/>
    </xf>
    <xf numFmtId="2" fontId="9" fillId="4" borderId="6" xfId="0" applyNumberFormat="1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right"/>
    </xf>
    <xf numFmtId="2" fontId="10" fillId="0" borderId="12" xfId="0" applyNumberFormat="1" applyFont="1" applyBorder="1"/>
    <xf numFmtId="2" fontId="8" fillId="0" borderId="5" xfId="0" applyNumberFormat="1" applyFont="1" applyBorder="1" applyAlignment="1">
      <alignment horizontal="center"/>
    </xf>
    <xf numFmtId="2" fontId="8" fillId="3" borderId="9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wrapText="1"/>
    </xf>
    <xf numFmtId="2" fontId="8" fillId="0" borderId="7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2" fontId="8" fillId="0" borderId="7" xfId="0" applyNumberFormat="1" applyFont="1" applyBorder="1"/>
    <xf numFmtId="0" fontId="9" fillId="0" borderId="4" xfId="0" applyFont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4" borderId="4" xfId="0" applyFont="1" applyFill="1" applyBorder="1" applyAlignment="1">
      <alignment horizontal="right" vertical="center" wrapText="1"/>
    </xf>
    <xf numFmtId="2" fontId="9" fillId="4" borderId="9" xfId="0" applyNumberFormat="1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horizontal="center" vertical="center"/>
    </xf>
    <xf numFmtId="2" fontId="9" fillId="4" borderId="7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wrapText="1"/>
    </xf>
    <xf numFmtId="2" fontId="8" fillId="0" borderId="2" xfId="0" applyNumberFormat="1" applyFont="1" applyBorder="1" applyAlignment="1">
      <alignment horizontal="center"/>
    </xf>
    <xf numFmtId="2" fontId="8" fillId="3" borderId="7" xfId="0" applyNumberFormat="1" applyFont="1" applyFill="1" applyBorder="1" applyAlignment="1">
      <alignment horizontal="right"/>
    </xf>
    <xf numFmtId="2" fontId="9" fillId="3" borderId="4" xfId="0" applyNumberFormat="1" applyFont="1" applyFill="1" applyBorder="1" applyAlignment="1">
      <alignment horizontal="right" wrapText="1"/>
    </xf>
    <xf numFmtId="2" fontId="9" fillId="3" borderId="7" xfId="0" applyNumberFormat="1" applyFont="1" applyFill="1" applyBorder="1" applyAlignment="1">
      <alignment vertical="center"/>
    </xf>
    <xf numFmtId="2" fontId="8" fillId="3" borderId="2" xfId="0" applyNumberFormat="1" applyFont="1" applyFill="1" applyBorder="1" applyAlignment="1">
      <alignment horizontal="center"/>
    </xf>
    <xf numFmtId="2" fontId="9" fillId="3" borderId="7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 wrapText="1"/>
    </xf>
    <xf numFmtId="2" fontId="9" fillId="0" borderId="7" xfId="0" applyNumberFormat="1" applyFont="1" applyBorder="1" applyAlignment="1">
      <alignment horizontal="right"/>
    </xf>
    <xf numFmtId="0" fontId="9" fillId="0" borderId="4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3" borderId="10" xfId="0" applyNumberFormat="1" applyFont="1" applyFill="1" applyBorder="1"/>
    <xf numFmtId="2" fontId="8" fillId="2" borderId="2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right" wrapText="1"/>
    </xf>
    <xf numFmtId="2" fontId="9" fillId="3" borderId="8" xfId="0" applyNumberFormat="1" applyFont="1" applyFill="1" applyBorder="1" applyAlignment="1">
      <alignment vertical="center"/>
    </xf>
    <xf numFmtId="2" fontId="8" fillId="3" borderId="6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right"/>
    </xf>
    <xf numFmtId="2" fontId="13" fillId="0" borderId="5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4" fontId="10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/>
    <xf numFmtId="1" fontId="6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23">
    <cellStyle name="Hiperlink" xfId="167" builtinId="8" hidden="1"/>
    <cellStyle name="Hiperlink" xfId="159" builtinId="8" hidden="1"/>
    <cellStyle name="Hiperlink" xfId="79" builtinId="8" hidden="1"/>
    <cellStyle name="Hiperlink" xfId="99" builtinId="8" hidden="1"/>
    <cellStyle name="Hiperlink" xfId="67" builtinId="8" hidden="1"/>
    <cellStyle name="Hiperlink" xfId="75" builtinId="8" hidden="1"/>
    <cellStyle name="Hiperlink" xfId="91" builtinId="8" hidden="1"/>
    <cellStyle name="Hiperlink" xfId="111" builtinId="8" hidden="1"/>
    <cellStyle name="Hiperlink" xfId="175" builtinId="8" hidden="1"/>
    <cellStyle name="Hiperlink" xfId="163" builtinId="8" hidden="1"/>
    <cellStyle name="Hiperlink" xfId="139" builtinId="8" hidden="1"/>
    <cellStyle name="Hiperlink" xfId="119" builtinId="8" hidden="1"/>
    <cellStyle name="Hiperlink" xfId="183" builtinId="8" hidden="1"/>
    <cellStyle name="Hiperlink" xfId="215" builtinId="8" hidden="1"/>
    <cellStyle name="Hiperlink" xfId="197" builtinId="8" hidden="1"/>
    <cellStyle name="Hiperlink" xfId="165" builtinId="8" hidden="1"/>
    <cellStyle name="Hiperlink" xfId="133" builtinId="8" hidden="1"/>
    <cellStyle name="Hiperlink" xfId="101" builtinId="8" hidden="1"/>
    <cellStyle name="Hiperlink" xfId="69" builtinId="8" hidden="1"/>
    <cellStyle name="Hiperlink" xfId="35" builtinId="8" hidden="1"/>
    <cellStyle name="Hiperlink" xfId="55" builtinId="8" hidden="1"/>
    <cellStyle name="Hiperlink" xfId="11" builtinId="8" hidden="1"/>
    <cellStyle name="Hiperlink" xfId="1" builtinId="8" hidden="1"/>
    <cellStyle name="Hiperlink" xfId="13" builtinId="8" hidden="1"/>
    <cellStyle name="Hiperlink" xfId="59" builtinId="8" hidden="1"/>
    <cellStyle name="Hiperlink" xfId="177" builtinId="8" hidden="1"/>
    <cellStyle name="Hiperlink" xfId="153" builtinId="8" hidden="1"/>
    <cellStyle name="Hiperlink" xfId="137" builtinId="8" hidden="1"/>
    <cellStyle name="Hiperlink" xfId="113" builtinId="8" hidden="1"/>
    <cellStyle name="Hiperlink" xfId="89" builtinId="8" hidden="1"/>
    <cellStyle name="Hiperlink" xfId="73" builtinId="8" hidden="1"/>
    <cellStyle name="Hiperlink" xfId="27" builtinId="8" hidden="1"/>
    <cellStyle name="Hiperlink" xfId="43" builtinId="8" hidden="1"/>
    <cellStyle name="Hiperlink" xfId="65" builtinId="8" hidden="1"/>
    <cellStyle name="Hiperlink" xfId="129" builtinId="8" hidden="1"/>
    <cellStyle name="Hiperlink" xfId="219" builtinId="8" hidden="1"/>
    <cellStyle name="Hiperlink" xfId="209" builtinId="8" hidden="1"/>
    <cellStyle name="Hiperlink" xfId="185" builtinId="8" hidden="1"/>
    <cellStyle name="Hiperlink" xfId="203" builtinId="8" hidden="1"/>
    <cellStyle name="Hiperlink" xfId="195" builtinId="8" hidden="1"/>
    <cellStyle name="Hiperlink" xfId="187" builtinId="8" hidden="1"/>
    <cellStyle name="Hiperlink" xfId="211" builtinId="8" hidden="1"/>
    <cellStyle name="Hiperlink" xfId="193" builtinId="8" hidden="1"/>
    <cellStyle name="Hiperlink" xfId="201" builtinId="8" hidden="1"/>
    <cellStyle name="Hiperlink" xfId="217" builtinId="8" hidden="1"/>
    <cellStyle name="Hiperlink" xfId="161" builtinId="8" hidden="1"/>
    <cellStyle name="Hiperlink" xfId="97" builtinId="8" hidden="1"/>
    <cellStyle name="Hiperlink" xfId="37" builtinId="8" hidden="1"/>
    <cellStyle name="Hiperlink" xfId="31" builtinId="8" hidden="1"/>
    <cellStyle name="Hiperlink" xfId="21" builtinId="8" hidden="1"/>
    <cellStyle name="Hiperlink" xfId="81" builtinId="8" hidden="1"/>
    <cellStyle name="Hiperlink" xfId="105" builtinId="8" hidden="1"/>
    <cellStyle name="Hiperlink" xfId="121" builtinId="8" hidden="1"/>
    <cellStyle name="Hiperlink" xfId="145" builtinId="8" hidden="1"/>
    <cellStyle name="Hiperlink" xfId="169" builtinId="8" hidden="1"/>
    <cellStyle name="Hiperlink" xfId="47" builtinId="8" hidden="1"/>
    <cellStyle name="Hiperlink" xfId="33" builtinId="8" hidden="1"/>
    <cellStyle name="Hiperlink" xfId="5" builtinId="8" hidden="1"/>
    <cellStyle name="Hiperlink" xfId="17" builtinId="8" hidden="1"/>
    <cellStyle name="Hiperlink" xfId="41" builtinId="8" hidden="1"/>
    <cellStyle name="Hiperlink" xfId="45" builtinId="8" hidden="1"/>
    <cellStyle name="Hiperlink" xfId="23" builtinId="8" hidden="1"/>
    <cellStyle name="Hiperlink" xfId="85" builtinId="8" hidden="1"/>
    <cellStyle name="Hiperlink" xfId="117" builtinId="8" hidden="1"/>
    <cellStyle name="Hiperlink" xfId="149" builtinId="8" hidden="1"/>
    <cellStyle name="Hiperlink" xfId="181" builtinId="8" hidden="1"/>
    <cellStyle name="Hiperlink" xfId="213" builtinId="8" hidden="1"/>
    <cellStyle name="Hiperlink" xfId="199" builtinId="8" hidden="1"/>
    <cellStyle name="Hiperlink" xfId="107" builtinId="8" hidden="1"/>
    <cellStyle name="Hiperlink" xfId="131" builtinId="8" hidden="1"/>
    <cellStyle name="Hiperlink" xfId="151" builtinId="8" hidden="1"/>
    <cellStyle name="Hiperlink" xfId="171" builtinId="8" hidden="1"/>
    <cellStyle name="Hiperlink" xfId="143" builtinId="8" hidden="1"/>
    <cellStyle name="Hiperlink" xfId="83" builtinId="8" hidden="1"/>
    <cellStyle name="Hiperlink" xfId="95" builtinId="8" hidden="1"/>
    <cellStyle name="Hiperlink" xfId="63" builtinId="8" hidden="1"/>
    <cellStyle name="Hiperlink" xfId="71" builtinId="8" hidden="1"/>
    <cellStyle name="Hiperlink" xfId="87" builtinId="8" hidden="1"/>
    <cellStyle name="Hiperlink" xfId="127" builtinId="8" hidden="1"/>
    <cellStyle name="Hiperlink" xfId="179" builtinId="8" hidden="1"/>
    <cellStyle name="Hiperlink" xfId="155" builtinId="8" hidden="1"/>
    <cellStyle name="Hiperlink" xfId="39" builtinId="8" hidden="1"/>
    <cellStyle name="Hiperlink" xfId="29" builtinId="8" hidden="1"/>
    <cellStyle name="Hiperlink" xfId="77" builtinId="8" hidden="1"/>
    <cellStyle name="Hiperlink" xfId="93" builtinId="8" hidden="1"/>
    <cellStyle name="Hiperlink" xfId="109" builtinId="8" hidden="1"/>
    <cellStyle name="Hiperlink" xfId="141" builtinId="8" hidden="1"/>
    <cellStyle name="Hiperlink" xfId="157" builtinId="8" hidden="1"/>
    <cellStyle name="Hiperlink" xfId="173" builtinId="8" hidden="1"/>
    <cellStyle name="Hiperlink" xfId="205" builtinId="8" hidden="1"/>
    <cellStyle name="Hiperlink" xfId="221" builtinId="8" hidden="1"/>
    <cellStyle name="Hiperlink" xfId="207" builtinId="8" hidden="1"/>
    <cellStyle name="Hiperlink" xfId="103" builtinId="8" hidden="1"/>
    <cellStyle name="Hiperlink" xfId="115" builtinId="8" hidden="1"/>
    <cellStyle name="Hiperlink" xfId="123" builtinId="8" hidden="1"/>
    <cellStyle name="Hiperlink" xfId="147" builtinId="8" hidden="1"/>
    <cellStyle name="Hiperlink" xfId="135" builtinId="8" hidden="1"/>
    <cellStyle name="Hiperlink" xfId="191" builtinId="8" hidden="1"/>
    <cellStyle name="Hiperlink" xfId="189" builtinId="8" hidden="1"/>
    <cellStyle name="Hiperlink" xfId="125" builtinId="8" hidden="1"/>
    <cellStyle name="Hiperlink" xfId="61" builtinId="8" hidden="1"/>
    <cellStyle name="Hiperlink" xfId="3" builtinId="8" hidden="1"/>
    <cellStyle name="Hiperlink" xfId="7" builtinId="8" hidden="1"/>
    <cellStyle name="Hiperlink" xfId="15" builtinId="8" hidden="1"/>
    <cellStyle name="Hiperlink" xfId="25" builtinId="8" hidden="1"/>
    <cellStyle name="Hiperlink" xfId="51" builtinId="8" hidden="1"/>
    <cellStyle name="Hiperlink" xfId="57" builtinId="8" hidden="1"/>
    <cellStyle name="Hiperlink" xfId="9" builtinId="8" hidden="1"/>
    <cellStyle name="Hiperlink" xfId="19" builtinId="8" hidden="1"/>
    <cellStyle name="Hiperlink" xfId="49" builtinId="8" hidden="1"/>
    <cellStyle name="Hiperlink" xfId="53" builtinId="8" hidden="1"/>
    <cellStyle name="Hiperlink Visitado" xfId="96" builtinId="9" hidden="1"/>
    <cellStyle name="Hiperlink Visitado" xfId="98" builtinId="9" hidden="1"/>
    <cellStyle name="Hiperlink Visitado" xfId="142" builtinId="9" hidden="1"/>
    <cellStyle name="Hiperlink Visitado" xfId="136" builtinId="9" hidden="1"/>
    <cellStyle name="Hiperlink Visitado" xfId="126" builtinId="9" hidden="1"/>
    <cellStyle name="Hiperlink Visitado" xfId="214" builtinId="9" hidden="1"/>
    <cellStyle name="Hiperlink Visitado" xfId="200" builtinId="9" hidden="1"/>
    <cellStyle name="Hiperlink Visitado" xfId="190" builtinId="9" hidden="1"/>
    <cellStyle name="Hiperlink Visitado" xfId="166" builtinId="9" hidden="1"/>
    <cellStyle name="Hiperlink Visitado" xfId="152" builtinId="9" hidden="1"/>
    <cellStyle name="Hiperlink Visitado" xfId="148" builtinId="9" hidden="1"/>
    <cellStyle name="Hiperlink Visitado" xfId="68" builtinId="9" hidden="1"/>
    <cellStyle name="Hiperlink Visitado" xfId="16" builtinId="9" hidden="1"/>
    <cellStyle name="Hiperlink Visitado" xfId="64" builtinId="9" hidden="1"/>
    <cellStyle name="Hiperlink Visitado" xfId="70" builtinId="9" hidden="1"/>
    <cellStyle name="Hiperlink Visitado" xfId="74" builtinId="9" hidden="1"/>
    <cellStyle name="Hiperlink Visitado" xfId="76" builtinId="9" hidden="1"/>
    <cellStyle name="Hiperlink Visitado" xfId="86" builtinId="9" hidden="1"/>
    <cellStyle name="Hiperlink Visitado" xfId="88" builtinId="9" hidden="1"/>
    <cellStyle name="Hiperlink Visitado" xfId="92" builtinId="9" hidden="1"/>
    <cellStyle name="Hiperlink Visitado" xfId="84" builtinId="9" hidden="1"/>
    <cellStyle name="Hiperlink Visitado" xfId="52" builtinId="9" hidden="1"/>
    <cellStyle name="Hiperlink Visitado" xfId="22" builtinId="9" hidden="1"/>
    <cellStyle name="Hiperlink Visitado" xfId="28" builtinId="9" hidden="1"/>
    <cellStyle name="Hiperlink Visitado" xfId="30" builtinId="9" hidden="1"/>
    <cellStyle name="Hiperlink Visitado" xfId="34" builtinId="9" hidden="1"/>
    <cellStyle name="Hiperlink Visitado" xfId="40" builtinId="9" hidden="1"/>
    <cellStyle name="Hiperlink Visitado" xfId="12" builtinId="9" hidden="1"/>
    <cellStyle name="Hiperlink Visitado" xfId="1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78" builtinId="9" hidden="1"/>
    <cellStyle name="Hiperlink Visitado" xfId="132" builtinId="9" hidden="1"/>
    <cellStyle name="Hiperlink Visitado" xfId="124" builtinId="9" hidden="1"/>
    <cellStyle name="Hiperlink Visitado" xfId="100" builtinId="9" hidden="1"/>
    <cellStyle name="Hiperlink Visitado" xfId="42" builtinId="9" hidden="1"/>
    <cellStyle name="Hiperlink Visitado" xfId="46" builtinId="9" hidden="1"/>
    <cellStyle name="Hiperlink Visitado" xfId="50" builtinId="9" hidden="1"/>
    <cellStyle name="Hiperlink Visitado" xfId="58" builtinId="9" hidden="1"/>
    <cellStyle name="Hiperlink Visitado" xfId="60" builtinId="9" hidden="1"/>
    <cellStyle name="Hiperlink Visitado" xfId="188" builtinId="9" hidden="1"/>
    <cellStyle name="Hiperlink Visitado" xfId="172" builtinId="9" hidden="1"/>
    <cellStyle name="Hiperlink Visitado" xfId="164" builtinId="9" hidden="1"/>
    <cellStyle name="Hiperlink Visitado" xfId="140" builtinId="9" hidden="1"/>
    <cellStyle name="Hiperlink Visitado" xfId="204" builtinId="9" hidden="1"/>
    <cellStyle name="Hiperlink Visitado" xfId="196" builtinId="9" hidden="1"/>
    <cellStyle name="Hiperlink Visitado" xfId="222" builtinId="9" hidden="1"/>
    <cellStyle name="Hiperlink Visitado" xfId="220" builtinId="9" hidden="1"/>
    <cellStyle name="Hiperlink Visitado" xfId="156" builtinId="9" hidden="1"/>
    <cellStyle name="Hiperlink Visitado" xfId="56" builtinId="9" hidden="1"/>
    <cellStyle name="Hiperlink Visitado" xfId="48" builtinId="9" hidden="1"/>
    <cellStyle name="Hiperlink Visitado" xfId="108" builtinId="9" hidden="1"/>
    <cellStyle name="Hiperlink Visitado" xfId="20" builtinId="9" hidden="1"/>
    <cellStyle name="Hiperlink Visitado" xfId="18" builtinId="9" hidden="1"/>
    <cellStyle name="Hiperlink Visitado" xfId="38" builtinId="9" hidden="1"/>
    <cellStyle name="Hiperlink Visitado" xfId="26" builtinId="9" hidden="1"/>
    <cellStyle name="Hiperlink Visitado" xfId="94" builtinId="9" hidden="1"/>
    <cellStyle name="Hiperlink Visitado" xfId="82" builtinId="9" hidden="1"/>
    <cellStyle name="Hiperlink Visitado" xfId="66" builtinId="9" hidden="1"/>
    <cellStyle name="Hiperlink Visitado" xfId="62" builtinId="9" hidden="1"/>
    <cellStyle name="Hiperlink Visitado" xfId="176" builtinId="9" hidden="1"/>
    <cellStyle name="Hiperlink Visitado" xfId="184" builtinId="9" hidden="1"/>
    <cellStyle name="Hiperlink Visitado" xfId="114" builtinId="9" hidden="1"/>
    <cellStyle name="Hiperlink Visitado" xfId="178" builtinId="9" hidden="1"/>
    <cellStyle name="Hiperlink Visitado" xfId="182" builtinId="9" hidden="1"/>
    <cellStyle name="Hiperlink Visitado" xfId="186" builtinId="9" hidden="1"/>
    <cellStyle name="Hiperlink Visitado" xfId="192" builtinId="9" hidden="1"/>
    <cellStyle name="Hiperlink Visitado" xfId="194" builtinId="9" hidden="1"/>
    <cellStyle name="Hiperlink Visitado" xfId="202" builtinId="9" hidden="1"/>
    <cellStyle name="Hiperlink Visitado" xfId="208" builtinId="9" hidden="1"/>
    <cellStyle name="Hiperlink Visitado" xfId="210" builtinId="9" hidden="1"/>
    <cellStyle name="Hiperlink Visitado" xfId="216" builtinId="9" hidden="1"/>
    <cellStyle name="Hiperlink Visitado" xfId="218" builtinId="9" hidden="1"/>
    <cellStyle name="Hiperlink Visitado" xfId="206" builtinId="9" hidden="1"/>
    <cellStyle name="Hiperlink Visitado" xfId="162" builtinId="9" hidden="1"/>
    <cellStyle name="Hiperlink Visitado" xfId="122" builtinId="9" hidden="1"/>
    <cellStyle name="Hiperlink Visitado" xfId="128" builtinId="9" hidden="1"/>
    <cellStyle name="Hiperlink Visitado" xfId="130" builtinId="9" hidden="1"/>
    <cellStyle name="Hiperlink Visitado" xfId="134" builtinId="9" hidden="1"/>
    <cellStyle name="Hiperlink Visitado" xfId="138" builtinId="9" hidden="1"/>
    <cellStyle name="Hiperlink Visitado" xfId="144" builtinId="9" hidden="1"/>
    <cellStyle name="Hiperlink Visitado" xfId="146" builtinId="9" hidden="1"/>
    <cellStyle name="Hiperlink Visitado" xfId="110" builtinId="9" hidden="1"/>
    <cellStyle name="Hiperlink Visitado" xfId="112" builtinId="9" hidden="1"/>
    <cellStyle name="Hiperlink Visitado" xfId="118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20" builtinId="9" hidden="1"/>
    <cellStyle name="Hiperlink Visitado" xfId="198" builtinId="9" hidden="1"/>
    <cellStyle name="Hiperlink Visitado" xfId="44" builtinId="9" hidden="1"/>
    <cellStyle name="Hiperlink Visitado" xfId="116" builtinId="9" hidden="1"/>
    <cellStyle name="Hiperlink Visitado" xfId="180" builtinId="9" hidden="1"/>
    <cellStyle name="Hiperlink Visitado" xfId="212" builtinId="9" hidden="1"/>
    <cellStyle name="Hiperlink Visitado" xfId="150" builtinId="9" hidden="1"/>
    <cellStyle name="Hiperlink Visitado" xfId="154" builtinId="9" hidden="1"/>
    <cellStyle name="Hiperlink Visitado" xfId="158" builtinId="9" hidden="1"/>
    <cellStyle name="Hiperlink Visitado" xfId="160" builtinId="9" hidden="1"/>
    <cellStyle name="Hiperlink Visitado" xfId="170" builtinId="9" hidden="1"/>
    <cellStyle name="Hiperlink Visitado" xfId="174" builtinId="9" hidden="1"/>
    <cellStyle name="Hiperlink Visitado" xfId="168" builtinId="9" hidden="1"/>
    <cellStyle name="Hiperlink Visitado" xfId="24" builtinId="9" hidden="1"/>
    <cellStyle name="Hiperlink Visitado" xfId="90" builtinId="9" hidden="1"/>
    <cellStyle name="Hiperlink Visitado" xfId="80" builtinId="9" hidden="1"/>
    <cellStyle name="Hiperlink Visitado" xfId="72" builtinId="9" hidden="1"/>
    <cellStyle name="Hiperlink Visitado" xfId="54" builtinId="9" hidden="1"/>
    <cellStyle name="Hiperlink Visitado" xfId="36" builtinId="9" hidden="1"/>
    <cellStyle name="Hiperlink Visitado" xfId="32" builtinId="9" hidden="1"/>
    <cellStyle name="Hiperlink Visitado" xfId="4" builtinId="9" hidden="1"/>
    <cellStyle name="Hiperlink Visitado" xfId="2" builtinId="9" hidden="1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9D16-9618-C343-985A-EBDA9CC6965C}">
  <dimension ref="A1:O47"/>
  <sheetViews>
    <sheetView tabSelected="1" topLeftCell="A16" zoomScale="120" zoomScaleNormal="120" workbookViewId="0">
      <selection sqref="A1:E43"/>
    </sheetView>
  </sheetViews>
  <sheetFormatPr defaultColWidth="10.875" defaultRowHeight="15"/>
  <cols>
    <col min="1" max="1" width="73.375" style="68" customWidth="1"/>
    <col min="2" max="2" width="11.375" style="69" customWidth="1"/>
    <col min="3" max="3" width="6.125" style="70" customWidth="1"/>
    <col min="4" max="4" width="9.125" style="6" customWidth="1"/>
    <col min="5" max="5" width="30.5" style="76" customWidth="1"/>
    <col min="6" max="13" width="10.875" style="6"/>
    <col min="14" max="15" width="10.875" style="9"/>
    <col min="16" max="16384" width="10.875" style="2"/>
  </cols>
  <sheetData>
    <row r="1" spans="1:15" s="1" customFormat="1" ht="48" customHeight="1">
      <c r="A1" s="11" t="s">
        <v>29</v>
      </c>
      <c r="B1" s="12" t="s">
        <v>0</v>
      </c>
      <c r="C1" s="77"/>
      <c r="D1" s="78"/>
      <c r="E1" s="13" t="s">
        <v>26</v>
      </c>
    </row>
    <row r="2" spans="1:15" ht="16.5" thickBot="1">
      <c r="A2" s="72"/>
      <c r="B2" s="14"/>
      <c r="C2" s="15" t="s">
        <v>1</v>
      </c>
      <c r="D2" s="16" t="s">
        <v>2</v>
      </c>
      <c r="E2" s="17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6.5" thickTop="1">
      <c r="A3" s="73" t="s">
        <v>22</v>
      </c>
      <c r="B3" s="18"/>
      <c r="C3" s="19"/>
      <c r="D3" s="20"/>
      <c r="E3" s="2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0" customFormat="1" ht="16.5" thickBot="1">
      <c r="A4" s="22" t="s">
        <v>3</v>
      </c>
      <c r="B4" s="23">
        <v>10</v>
      </c>
      <c r="C4" s="38"/>
      <c r="D4" s="25">
        <v>0</v>
      </c>
      <c r="E4" s="26"/>
    </row>
    <row r="5" spans="1:15" ht="32.25" thickTop="1">
      <c r="A5" s="59" t="s">
        <v>23</v>
      </c>
      <c r="B5" s="18"/>
      <c r="C5" s="19"/>
      <c r="D5" s="20">
        <f>C5*1</f>
        <v>0</v>
      </c>
      <c r="E5" s="21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3" customFormat="1" ht="16.5" thickBot="1">
      <c r="A6" s="22" t="s">
        <v>3</v>
      </c>
      <c r="B6" s="23">
        <v>5</v>
      </c>
      <c r="C6" s="24"/>
      <c r="D6" s="25">
        <f>IF(D5&gt;5,5,D5)</f>
        <v>0</v>
      </c>
      <c r="E6" s="17"/>
    </row>
    <row r="7" spans="1:15" ht="46.5" thickTop="1">
      <c r="A7" s="59" t="s">
        <v>30</v>
      </c>
      <c r="B7" s="18"/>
      <c r="C7" s="27"/>
      <c r="D7" s="28">
        <f>SUM(D8:D10)</f>
        <v>0</v>
      </c>
      <c r="E7" s="1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9" t="s">
        <v>4</v>
      </c>
      <c r="B8" s="30"/>
      <c r="C8" s="62"/>
      <c r="D8" s="31">
        <f>C8*3</f>
        <v>0</v>
      </c>
      <c r="E8" s="21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9" t="s">
        <v>5</v>
      </c>
      <c r="B9" s="30"/>
      <c r="C9" s="62"/>
      <c r="D9" s="31"/>
      <c r="E9" s="21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32" t="s">
        <v>6</v>
      </c>
      <c r="B10" s="33"/>
      <c r="C10" s="62"/>
      <c r="D10" s="33">
        <f>C10*1</f>
        <v>0</v>
      </c>
      <c r="E10" s="7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4" customFormat="1" ht="16.5" thickBot="1">
      <c r="A11" s="22" t="s">
        <v>3</v>
      </c>
      <c r="B11" s="23">
        <v>15</v>
      </c>
      <c r="C11" s="24"/>
      <c r="D11" s="25">
        <f>IF(D7&gt;15,15,D7)</f>
        <v>0</v>
      </c>
      <c r="E11" s="17"/>
    </row>
    <row r="12" spans="1:15" s="5" customFormat="1" ht="16.5" thickTop="1">
      <c r="A12" s="34" t="s">
        <v>19</v>
      </c>
      <c r="B12" s="18"/>
      <c r="C12" s="35"/>
      <c r="D12" s="28">
        <v>0</v>
      </c>
      <c r="E12" s="17"/>
    </row>
    <row r="13" spans="1:15">
      <c r="A13" s="29" t="s">
        <v>18</v>
      </c>
      <c r="B13" s="30"/>
      <c r="C13" s="37"/>
      <c r="D13" s="31">
        <f>C13*$B$13</f>
        <v>0</v>
      </c>
      <c r="E13" s="21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9" t="s">
        <v>28</v>
      </c>
      <c r="B14" s="30"/>
      <c r="C14" s="37"/>
      <c r="D14" s="31">
        <v>0</v>
      </c>
      <c r="E14" s="74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s="4" customFormat="1" ht="16.5" thickBot="1">
      <c r="A15" s="22" t="s">
        <v>3</v>
      </c>
      <c r="B15" s="23">
        <v>10</v>
      </c>
      <c r="C15" s="38"/>
      <c r="D15" s="25">
        <f>IF(D12&gt;10,10,D12)</f>
        <v>0</v>
      </c>
      <c r="E15" s="36"/>
    </row>
    <row r="16" spans="1:15" s="5" customFormat="1" ht="48" thickTop="1">
      <c r="A16" s="39" t="s">
        <v>20</v>
      </c>
      <c r="B16" s="18"/>
      <c r="C16" s="35"/>
      <c r="D16" s="28"/>
      <c r="E16" s="17"/>
    </row>
    <row r="17" spans="1:15" s="5" customFormat="1" ht="15.75">
      <c r="A17" s="40" t="s">
        <v>7</v>
      </c>
      <c r="B17" s="41">
        <v>60</v>
      </c>
      <c r="C17" s="42"/>
      <c r="D17" s="43">
        <f>IF(D16&gt;55,55,D16)</f>
        <v>0</v>
      </c>
      <c r="E17" s="17"/>
    </row>
    <row r="18" spans="1:15" ht="15.75">
      <c r="A18" s="44" t="s">
        <v>8</v>
      </c>
      <c r="B18" s="45"/>
      <c r="C18" s="46"/>
      <c r="D18" s="4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48" t="s">
        <v>31</v>
      </c>
      <c r="B19" s="30">
        <v>2.5</v>
      </c>
      <c r="C19" s="46"/>
      <c r="D19" s="31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32" t="s">
        <v>24</v>
      </c>
      <c r="B20" s="30"/>
      <c r="C20" s="37"/>
      <c r="D20" s="31">
        <f>IF(C20=1,2.5,C20)</f>
        <v>0</v>
      </c>
      <c r="E20" s="21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32" t="s">
        <v>25</v>
      </c>
      <c r="B21" s="30"/>
      <c r="C21" s="37"/>
      <c r="D21" s="31">
        <f>IF(C21=2,5,C21)</f>
        <v>0</v>
      </c>
      <c r="E21" s="21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32" t="s">
        <v>32</v>
      </c>
      <c r="B22" s="30"/>
      <c r="C22" s="37"/>
      <c r="D22" s="31">
        <f>IF(C22&gt;=3,10,C22)</f>
        <v>0</v>
      </c>
      <c r="E22" s="21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48" t="s">
        <v>33</v>
      </c>
      <c r="B23" s="30">
        <v>10</v>
      </c>
      <c r="C23" s="46"/>
      <c r="D23" s="31"/>
      <c r="E23" s="17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32" t="s">
        <v>9</v>
      </c>
      <c r="B24" s="30"/>
      <c r="C24" s="37"/>
      <c r="D24" s="31">
        <f>IF(C24=1,5,C24)</f>
        <v>0</v>
      </c>
      <c r="E24" s="21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32" t="s">
        <v>10</v>
      </c>
      <c r="B25" s="30"/>
      <c r="C25" s="37"/>
      <c r="D25" s="31">
        <f>IF(C25=2,10,C25)</f>
        <v>0</v>
      </c>
      <c r="E25" s="21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32" t="s">
        <v>27</v>
      </c>
      <c r="B26" s="30"/>
      <c r="C26" s="37"/>
      <c r="D26" s="31">
        <f>IF(C26&gt;=3,20,C26)</f>
        <v>0</v>
      </c>
      <c r="E26" s="21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.75">
      <c r="A27" s="44" t="s">
        <v>11</v>
      </c>
      <c r="B27" s="30"/>
      <c r="C27" s="46"/>
      <c r="D27" s="31"/>
      <c r="E27" s="17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49" t="s">
        <v>34</v>
      </c>
      <c r="B28" s="30">
        <v>2.5</v>
      </c>
      <c r="C28" s="46"/>
      <c r="D28" s="31"/>
      <c r="E28" s="17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32" t="s">
        <v>24</v>
      </c>
      <c r="B29" s="30"/>
      <c r="C29" s="37"/>
      <c r="D29" s="31">
        <f>IF(C29=1,2.5,C29)</f>
        <v>0</v>
      </c>
      <c r="E29" s="21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32" t="s">
        <v>25</v>
      </c>
      <c r="B30" s="30"/>
      <c r="C30" s="37"/>
      <c r="D30" s="31">
        <f>IF(C30=2,5,C30)</f>
        <v>0</v>
      </c>
      <c r="E30" s="21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32" t="s">
        <v>32</v>
      </c>
      <c r="B31" s="30"/>
      <c r="C31" s="37"/>
      <c r="D31" s="31">
        <f>IF(C31&gt;=3,10,C31)</f>
        <v>0</v>
      </c>
      <c r="E31" s="21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30">
      <c r="A32" s="49" t="s">
        <v>35</v>
      </c>
      <c r="B32" s="30">
        <v>5</v>
      </c>
      <c r="C32" s="46"/>
      <c r="D32" s="31"/>
      <c r="E32" s="17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32" t="s">
        <v>9</v>
      </c>
      <c r="B33" s="30"/>
      <c r="C33" s="37"/>
      <c r="D33" s="31">
        <f>IF(C33=1,5,C33)</f>
        <v>0</v>
      </c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32" t="s">
        <v>36</v>
      </c>
      <c r="B34" s="30"/>
      <c r="C34" s="37"/>
      <c r="D34" s="31">
        <f>IF(C34&gt;=2,10,C34)</f>
        <v>0</v>
      </c>
      <c r="E34" s="21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32"/>
      <c r="B35" s="30"/>
      <c r="C35" s="46"/>
      <c r="D35" s="31"/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>
      <c r="A36" s="50" t="s">
        <v>12</v>
      </c>
      <c r="B36" s="45"/>
      <c r="C36" s="51"/>
      <c r="D36" s="52">
        <f>SUM(D20:D34)</f>
        <v>0</v>
      </c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>
      <c r="A37" s="53" t="s">
        <v>13</v>
      </c>
      <c r="B37" s="54">
        <v>20</v>
      </c>
      <c r="C37" s="55"/>
      <c r="D37" s="56">
        <f>IF(D36&gt;30,30,D36)</f>
        <v>0</v>
      </c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>
      <c r="A38" s="57"/>
      <c r="B38" s="45"/>
      <c r="C38" s="51"/>
      <c r="D38" s="58"/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>
      <c r="A39" s="59" t="s">
        <v>21</v>
      </c>
      <c r="B39" s="45">
        <v>40</v>
      </c>
      <c r="C39" s="60"/>
      <c r="D39" s="61">
        <f>SUM(D40:D41)</f>
        <v>0</v>
      </c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32" t="s">
        <v>14</v>
      </c>
      <c r="B40" s="30"/>
      <c r="C40" s="62"/>
      <c r="D40" s="33">
        <f>C40*$B$40</f>
        <v>0</v>
      </c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32" t="s">
        <v>15</v>
      </c>
      <c r="B41" s="30"/>
      <c r="C41" s="62"/>
      <c r="D41" s="33">
        <f>C41*$B$41</f>
        <v>0</v>
      </c>
      <c r="E41" s="75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s="4" customFormat="1" ht="16.5" thickBot="1">
      <c r="A42" s="63" t="s">
        <v>16</v>
      </c>
      <c r="B42" s="64">
        <v>40</v>
      </c>
      <c r="C42" s="65"/>
      <c r="D42" s="66">
        <f>IF(D39&gt;25,25,D39)</f>
        <v>0</v>
      </c>
      <c r="E42" s="17"/>
    </row>
    <row r="43" spans="1:15" ht="20.100000000000001" customHeight="1" thickTop="1">
      <c r="A43" s="7" t="s">
        <v>17</v>
      </c>
      <c r="B43" s="8">
        <f>SUM(B4,B6,B11,B15,B17)</f>
        <v>100</v>
      </c>
      <c r="C43" s="67"/>
      <c r="D43" s="8">
        <f>SUM(D4,D6,D11,D15,D17,D37)</f>
        <v>0</v>
      </c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</row>
    <row r="46" spans="1:15">
      <c r="D46" s="71"/>
    </row>
    <row r="47" spans="1:15">
      <c r="D47" s="71"/>
    </row>
  </sheetData>
  <mergeCells count="1">
    <mergeCell ref="C1:D1"/>
  </mergeCells>
  <conditionalFormatting sqref="C43 N43:XFD43">
    <cfRule type="cellIs" dxfId="6" priority="4" operator="greaterThan">
      <formula>59.99</formula>
    </cfRule>
    <cfRule type="cellIs" dxfId="5" priority="5" operator="equal">
      <formula>59.4</formula>
    </cfRule>
    <cfRule type="cellIs" dxfId="4" priority="6" operator="equal">
      <formula>59.99</formula>
    </cfRule>
  </conditionalFormatting>
  <conditionalFormatting sqref="C43">
    <cfRule type="cellIs" dxfId="3" priority="7" operator="greaterThan">
      <formula>60</formula>
    </cfRule>
  </conditionalFormatting>
  <conditionalFormatting sqref="E41">
    <cfRule type="cellIs" dxfId="2" priority="1" operator="greaterThan">
      <formula>59.99</formula>
    </cfRule>
    <cfRule type="cellIs" dxfId="1" priority="2" operator="equal">
      <formula>59.4</formula>
    </cfRule>
    <cfRule type="cellIs" dxfId="0" priority="3" operator="equal">
      <formula>59.99</formula>
    </cfRule>
  </conditionalFormatting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F31DD03A01D4794117392C639F9A9" ma:contentTypeVersion="2" ma:contentTypeDescription="Crie um novo documento." ma:contentTypeScope="" ma:versionID="6290cf11c7681c868a42f91cb1923241">
  <xsd:schema xmlns:xsd="http://www.w3.org/2001/XMLSchema" xmlns:xs="http://www.w3.org/2001/XMLSchema" xmlns:p="http://schemas.microsoft.com/office/2006/metadata/properties" xmlns:ns2="560746cd-810b-4410-a7a9-9d246a86a35e" targetNamespace="http://schemas.microsoft.com/office/2006/metadata/properties" ma:root="true" ma:fieldsID="f7e6028aa22910e9899bafcc2c42ecb2" ns2:_="">
    <xsd:import namespace="560746cd-810b-4410-a7a9-9d246a86a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46cd-810b-4410-a7a9-9d246a86a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1A7E6-65E7-4414-950A-B307345140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B3D20-8609-409F-84DD-1D02DE408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746cd-810b-4410-a7a9-9d246a86a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5F823-706E-4C82-B41E-C29BC6642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Barema_Doutorado_Edital</vt:lpstr>
    </vt:vector>
  </TitlesOfParts>
  <Manager/>
  <Company>Federal University of Minas Gerais - Brazil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Aristobolo Mendes da Silva</dc:creator>
  <cp:keywords/>
  <dc:description/>
  <cp:lastModifiedBy>PPG Biocel</cp:lastModifiedBy>
  <cp:revision/>
  <dcterms:created xsi:type="dcterms:W3CDTF">2019-04-15T22:26:16Z</dcterms:created>
  <dcterms:modified xsi:type="dcterms:W3CDTF">2024-04-23T13:23:01Z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0x010100B43F31DD03A01D4794117392C639F9A9</vt:lpwstr>
  </property>
</Properties>
</file>